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Лист1 (2)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E16" i="2" l="1"/>
  <c r="E19" i="2"/>
  <c r="E25" i="2" l="1"/>
  <c r="E24" i="2" s="1"/>
  <c r="E18" i="2"/>
  <c r="E15" i="2"/>
  <c r="E14" i="2"/>
  <c r="E12" i="2" l="1"/>
  <c r="E10" i="2" l="1"/>
  <c r="E8" i="2" l="1"/>
  <c r="E7" i="2" l="1"/>
</calcChain>
</file>

<file path=xl/sharedStrings.xml><?xml version="1.0" encoding="utf-8"?>
<sst xmlns="http://schemas.openxmlformats.org/spreadsheetml/2006/main" count="63" uniqueCount="55">
  <si>
    <t>Мероприятие</t>
  </si>
  <si>
    <t>Приобретение Прибора электроизмерительный эталонный многофункциональный Энергомонитор 3.3Т1 (1 шт.)</t>
  </si>
  <si>
    <t>Перечень мероприятий предусмотренный в рамках инвестиционной программы ООО "НРСК-СИБИРЬ" 2021-2025гг.</t>
  </si>
  <si>
    <t>Цель инвестиционного проекта</t>
  </si>
  <si>
    <t>Установка приборов учета для исполнения требований законодательства во избежание излишних потерь электрической энергии.</t>
  </si>
  <si>
    <t>Контроль качества электрической энергии поставляемой потребителям, проверка работоспособности систем учета, выявление потерь в сетях</t>
  </si>
  <si>
    <t xml:space="preserve">Приобретение офисной техники </t>
  </si>
  <si>
    <t>Приобретение основного средства для проверки нагрева электрооборудования и выявления его дефектов на ранних стадиях</t>
  </si>
  <si>
    <t>Обеспечение возможности применения электроинструмента при отсутствии электроснабжения</t>
  </si>
  <si>
    <t>Приобретение бензинового генератора Konner&amp;Sohnen KS 7000E-1/3 (1 шт.)</t>
  </si>
  <si>
    <t>Приобретение тепловизора Fluke тепловизор Tis40</t>
  </si>
  <si>
    <t>Год</t>
  </si>
  <si>
    <t>Итого затраты на 2022 год</t>
  </si>
  <si>
    <t>Итого затраты на 2023 год</t>
  </si>
  <si>
    <t>Итого затраты на 2024 год</t>
  </si>
  <si>
    <t>По инвестиционной программе</t>
  </si>
  <si>
    <t>Затраты на 2021 год</t>
  </si>
  <si>
    <t>Установка приборов учета 0,4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(НЭСКО-3296)</t>
  </si>
  <si>
    <t>Установка приборов учета 6(10)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(1 ПУ-74иа)</t>
  </si>
  <si>
    <t>Ноутбук LENOVO, 15/6'', 12Гб</t>
  </si>
  <si>
    <t xml:space="preserve">Приобретение МФУ лазерный HP </t>
  </si>
  <si>
    <t>№ п/п</t>
  </si>
  <si>
    <t>Установка приборов учета 6(10)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(Перенос ПКУ и замена в нем счетчика на интелектуальный)</t>
  </si>
  <si>
    <t>Общая стоимость, руб, с НДС</t>
  </si>
  <si>
    <t>Заместитель генерального директора</t>
  </si>
  <si>
    <t>по транспорту электроэнергии и развитию</t>
  </si>
  <si>
    <t>А.В.Мережкин</t>
  </si>
  <si>
    <t>https://www.electronpribor.ru/catalog/303/energomonitor-3.3-t1-shirokodiapazonnyy-.htm</t>
  </si>
  <si>
    <t>Покупка дизельного агрегата АД220С-Т400-2Р с двигателем DOOSAN P126TI</t>
  </si>
  <si>
    <t xml:space="preserve">Обеспечение качества и надежности электроснабжения потребителей.  </t>
  </si>
  <si>
    <t>Итого затраты на 2025 год</t>
  </si>
  <si>
    <t>https://www.citilink.ru/product/pk-iru-game-315-mt-i5-9400f-16gb-1tb-7-2k-ssd240gb-gtx1660-6gb-w10hsl6-1393341/</t>
  </si>
  <si>
    <t>https://www.citilink.ru/product/monitor-samsung-s24r350fhi-24-serebristyi-chernyi-ls24r350fhixci-1181929/</t>
  </si>
  <si>
    <t>https://www.citilink.ru/product/ibp-apc-back-ups-bx700ui-700va-288155/</t>
  </si>
  <si>
    <t>https://www.citilink.ru/product/komplekt-klaviatura-mysh-logitech-mk270-usb-besprovodnoi-chernyi-920-0-773012/</t>
  </si>
  <si>
    <t>Компьютер IRU, монитор, клавиатура, мышка</t>
  </si>
  <si>
    <t>Установка приборов учета 6(10)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(4 ПУ- ТП-3389)</t>
  </si>
  <si>
    <t>Установка приборов учета 6(10)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(3 ПУ- ТП-3296)</t>
  </si>
  <si>
    <t>Установка приборов учета 6(10)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(4 ПУ- ТП-3023)</t>
  </si>
  <si>
    <t>Установка приборов учета 6(10)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(3 ПУ- ТП-4489)</t>
  </si>
  <si>
    <t>Идентификационный номер проекта</t>
  </si>
  <si>
    <t>К_НСК/ПУ/01</t>
  </si>
  <si>
    <t>К_НСК/ПУ/04</t>
  </si>
  <si>
    <t>К_НСК/ПУ/02</t>
  </si>
  <si>
    <t>К_НСК/ПУ/05</t>
  </si>
  <si>
    <t>К_НСК/ПУ/06</t>
  </si>
  <si>
    <t>К_НСК/ПУ/07</t>
  </si>
  <si>
    <t>К_НСК/ПУ/08</t>
  </si>
  <si>
    <t>К_НСК/З/08</t>
  </si>
  <si>
    <t>К_НСК/З/04</t>
  </si>
  <si>
    <t>К_НСК/З/09</t>
  </si>
  <si>
    <t>К_НСК/З/02</t>
  </si>
  <si>
    <t>К_НСК/З/05</t>
  </si>
  <si>
    <t>К_НСК/З/07</t>
  </si>
  <si>
    <t>К_НСК/З/06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</si>
</sst>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1" fillId="0" borderId="1" xfId="1" applyFont="1" applyFill="1" applyBorder="1" applyAlignment="1">
      <alignment horizontal="left" vertical="center" wrapText="1"/>
    </xf>
    <xf numFmtId="0" fontId="1" fillId="0" borderId="0" xfId="0" applyFont="1" applyFill="1"/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Fill="1" applyBorder="1" applyAlignment="1">
      <alignment wrapText="1"/>
    </xf>
    <xf numFmtId="4" fontId="1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wrapText="1"/>
    </xf>
    <xf numFmtId="4" fontId="4" fillId="0" borderId="8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left" vertical="center" wrapText="1"/>
    </xf>
    <xf numFmtId="4" fontId="1" fillId="0" borderId="0" xfId="0" applyNumberFormat="1" applyFont="1"/>
    <xf numFmtId="0" fontId="1" fillId="0" borderId="0" xfId="0" applyFont="1" applyBorder="1"/>
    <xf numFmtId="4" fontId="4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/>
    <xf numFmtId="4" fontId="4" fillId="0" borderId="9" xfId="0" applyNumberFormat="1" applyFont="1" applyFill="1" applyBorder="1" applyAlignment="1">
      <alignment horizontal="center" vertical="center" wrapText="1"/>
    </xf>
    <xf numFmtId="0" fontId="5" fillId="0" borderId="0" xfId="2"/>
    <xf numFmtId="4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1" applyFont="1" applyFill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5" fillId="0" borderId="0" xfId="2" applyNumberForma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wrapText="1"/>
    </xf>
    <xf numFmtId="0" fontId="1" fillId="0" borderId="25" xfId="0" applyFont="1" applyBorder="1"/>
    <xf numFmtId="0" fontId="1" fillId="0" borderId="25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itilink.ru/product/monitor-samsung-s24r350fhi-24-serebristyi-chernyi-ls24r350fhixci-1181929/" TargetMode="External"/><Relationship Id="rId2" Type="http://schemas.openxmlformats.org/officeDocument/2006/relationships/hyperlink" Target="https://www.electronpribor.ru/catalog/303/energomonitor-3.3-t1-shirokodiapazonnyy-.htm" TargetMode="External"/><Relationship Id="rId1" Type="http://schemas.openxmlformats.org/officeDocument/2006/relationships/hyperlink" Target="https://www.citilink.ru/product/pk-iru-game-315-mt-i5-9400f-16gb-1tb-7-2k-ssd240gb-gtx1660-6gb-w10hsl6-1393341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itilink.ru/product/komplekt-klaviatura-mysh-logitech-mk270-usb-besprovodnoi-chernyi-920-0-773012/" TargetMode="External"/><Relationship Id="rId4" Type="http://schemas.openxmlformats.org/officeDocument/2006/relationships/hyperlink" Target="https://www.citilink.ru/product/ibp-apc-back-ups-bx700ui-700va-28815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2"/>
  <sheetViews>
    <sheetView tabSelected="1" topLeftCell="A4" workbookViewId="0">
      <selection activeCell="E19" sqref="E19"/>
    </sheetView>
  </sheetViews>
  <sheetFormatPr defaultRowHeight="15.75" x14ac:dyDescent="0.25"/>
  <cols>
    <col min="1" max="1" width="6.85546875" style="1" bestFit="1" customWidth="1"/>
    <col min="2" max="2" width="29" style="1" customWidth="1"/>
    <col min="3" max="3" width="25.7109375" style="1" customWidth="1"/>
    <col min="4" max="4" width="39.42578125" style="1" customWidth="1"/>
    <col min="5" max="5" width="27.140625" style="1" customWidth="1"/>
    <col min="6" max="6" width="35.28515625" style="1" customWidth="1"/>
    <col min="7" max="7" width="34.42578125" style="1" customWidth="1"/>
    <col min="8" max="8" width="33.140625" style="1" customWidth="1"/>
    <col min="9" max="16384" width="9.140625" style="1"/>
  </cols>
  <sheetData>
    <row r="2" spans="1:10" ht="33" customHeight="1" x14ac:dyDescent="0.25">
      <c r="D2" s="66" t="s">
        <v>2</v>
      </c>
      <c r="E2" s="66"/>
      <c r="F2" s="66"/>
    </row>
    <row r="3" spans="1:10" x14ac:dyDescent="0.25">
      <c r="D3" s="3"/>
      <c r="E3" s="3"/>
      <c r="F3" s="3"/>
    </row>
    <row r="4" spans="1:10" ht="16.5" thickBot="1" x14ac:dyDescent="0.3">
      <c r="D4" s="3"/>
      <c r="E4" s="3"/>
      <c r="F4" s="3"/>
      <c r="G4" s="22"/>
      <c r="H4" s="22"/>
    </row>
    <row r="5" spans="1:10" ht="15.75" customHeight="1" x14ac:dyDescent="0.25">
      <c r="A5" s="73"/>
      <c r="B5" s="75" t="s">
        <v>40</v>
      </c>
      <c r="C5" s="56" t="s">
        <v>11</v>
      </c>
      <c r="D5" s="68" t="s">
        <v>0</v>
      </c>
      <c r="E5" s="68" t="s">
        <v>23</v>
      </c>
      <c r="F5" s="70" t="s">
        <v>3</v>
      </c>
      <c r="G5" s="22"/>
      <c r="H5" s="55"/>
    </row>
    <row r="6" spans="1:10" x14ac:dyDescent="0.25">
      <c r="A6" s="73" t="s">
        <v>21</v>
      </c>
      <c r="B6" s="75"/>
      <c r="C6" s="67"/>
      <c r="D6" s="69"/>
      <c r="E6" s="69"/>
      <c r="F6" s="71"/>
      <c r="G6" s="22"/>
      <c r="H6" s="55"/>
    </row>
    <row r="7" spans="1:10" ht="16.5" thickBot="1" x14ac:dyDescent="0.3">
      <c r="A7" s="73"/>
      <c r="B7" s="76"/>
      <c r="C7" s="64" t="s">
        <v>15</v>
      </c>
      <c r="D7" s="65"/>
      <c r="E7" s="15">
        <f>E8+E12+E15+E18</f>
        <v>4584104.76</v>
      </c>
      <c r="F7" s="25"/>
      <c r="G7" s="23"/>
      <c r="H7" s="22"/>
    </row>
    <row r="8" spans="1:10" x14ac:dyDescent="0.25">
      <c r="A8" s="73"/>
      <c r="B8" s="76"/>
      <c r="C8" s="56" t="s">
        <v>16</v>
      </c>
      <c r="D8" s="57"/>
      <c r="E8" s="13">
        <f>SUM(E9:E11)</f>
        <v>416850.83999999997</v>
      </c>
      <c r="F8" s="53"/>
      <c r="G8" s="22"/>
      <c r="H8" s="22"/>
    </row>
    <row r="9" spans="1:10" ht="111" customHeight="1" x14ac:dyDescent="0.25">
      <c r="A9" s="74">
        <v>1</v>
      </c>
      <c r="B9" s="77" t="s">
        <v>41</v>
      </c>
      <c r="C9" s="7">
        <v>2021</v>
      </c>
      <c r="D9" s="2" t="s">
        <v>18</v>
      </c>
      <c r="E9" s="4">
        <v>306592</v>
      </c>
      <c r="F9" s="8" t="s">
        <v>4</v>
      </c>
      <c r="G9" s="22"/>
      <c r="H9" s="24"/>
    </row>
    <row r="10" spans="1:10" ht="145.5" customHeight="1" x14ac:dyDescent="0.25">
      <c r="A10" s="74">
        <v>2</v>
      </c>
      <c r="B10" s="77" t="s">
        <v>42</v>
      </c>
      <c r="C10" s="7">
        <v>2021</v>
      </c>
      <c r="D10" s="2" t="s">
        <v>22</v>
      </c>
      <c r="E10" s="4">
        <f>102093.3-45470.58</f>
        <v>56622.720000000001</v>
      </c>
      <c r="F10" s="8" t="s">
        <v>4</v>
      </c>
      <c r="H10" s="21"/>
    </row>
    <row r="11" spans="1:10" ht="124.5" customHeight="1" thickBot="1" x14ac:dyDescent="0.3">
      <c r="A11" s="74">
        <v>3</v>
      </c>
      <c r="B11" s="77" t="s">
        <v>43</v>
      </c>
      <c r="C11" s="16">
        <v>2021</v>
      </c>
      <c r="D11" s="20" t="s">
        <v>17</v>
      </c>
      <c r="E11" s="18">
        <v>53636.12</v>
      </c>
      <c r="F11" s="19" t="s">
        <v>4</v>
      </c>
      <c r="H11" s="21"/>
    </row>
    <row r="12" spans="1:10" ht="16.5" thickBot="1" x14ac:dyDescent="0.3">
      <c r="A12" s="74"/>
      <c r="B12" s="76"/>
      <c r="C12" s="58" t="s">
        <v>12</v>
      </c>
      <c r="D12" s="59"/>
      <c r="E12" s="29">
        <f>SUM(E13:E14)</f>
        <v>1202471.92</v>
      </c>
      <c r="F12" s="30"/>
      <c r="H12" s="21"/>
    </row>
    <row r="13" spans="1:10" ht="141.75" x14ac:dyDescent="0.25">
      <c r="A13" s="74">
        <v>4</v>
      </c>
      <c r="B13" s="77" t="s">
        <v>44</v>
      </c>
      <c r="C13" s="31">
        <v>2022</v>
      </c>
      <c r="D13" s="32" t="s">
        <v>39</v>
      </c>
      <c r="E13" s="33">
        <f>757591.92+360000</f>
        <v>1117591.92</v>
      </c>
      <c r="F13" s="34" t="s">
        <v>4</v>
      </c>
      <c r="H13" s="21"/>
    </row>
    <row r="14" spans="1:10" ht="42" customHeight="1" thickBot="1" x14ac:dyDescent="0.3">
      <c r="A14" s="74">
        <v>5</v>
      </c>
      <c r="B14" s="77" t="s">
        <v>48</v>
      </c>
      <c r="C14" s="9">
        <v>2022</v>
      </c>
      <c r="D14" s="10" t="s">
        <v>35</v>
      </c>
      <c r="E14" s="11">
        <f>8390+9220+64990+2280</f>
        <v>84880</v>
      </c>
      <c r="F14" s="12" t="s">
        <v>6</v>
      </c>
      <c r="G14" s="26" t="s">
        <v>31</v>
      </c>
      <c r="H14" s="72" t="s">
        <v>32</v>
      </c>
      <c r="I14" s="26" t="s">
        <v>33</v>
      </c>
      <c r="J14" s="26" t="s">
        <v>34</v>
      </c>
    </row>
    <row r="15" spans="1:10" ht="16.5" thickBot="1" x14ac:dyDescent="0.3">
      <c r="A15" s="74"/>
      <c r="B15" s="76"/>
      <c r="C15" s="60" t="s">
        <v>13</v>
      </c>
      <c r="D15" s="61"/>
      <c r="E15" s="27">
        <f>SUM(E16:E17)</f>
        <v>1369576</v>
      </c>
      <c r="F15" s="28"/>
      <c r="H15" s="21"/>
    </row>
    <row r="16" spans="1:10" ht="141.75" x14ac:dyDescent="0.25">
      <c r="A16" s="74">
        <v>6</v>
      </c>
      <c r="B16" s="77" t="s">
        <v>45</v>
      </c>
      <c r="C16" s="47">
        <v>2023</v>
      </c>
      <c r="D16" s="32" t="s">
        <v>37</v>
      </c>
      <c r="E16" s="33">
        <f>306592*3</f>
        <v>919776</v>
      </c>
      <c r="F16" s="34" t="s">
        <v>4</v>
      </c>
      <c r="H16" s="21"/>
    </row>
    <row r="17" spans="1:8" ht="79.5" thickBot="1" x14ac:dyDescent="0.3">
      <c r="A17" s="74">
        <v>7</v>
      </c>
      <c r="B17" s="77" t="s">
        <v>49</v>
      </c>
      <c r="C17" s="7">
        <v>2023</v>
      </c>
      <c r="D17" s="17" t="s">
        <v>1</v>
      </c>
      <c r="E17" s="18">
        <v>449800</v>
      </c>
      <c r="F17" s="19" t="s">
        <v>5</v>
      </c>
      <c r="G17" s="26" t="s">
        <v>27</v>
      </c>
      <c r="H17" s="21"/>
    </row>
    <row r="18" spans="1:8" ht="16.5" thickBot="1" x14ac:dyDescent="0.3">
      <c r="A18" s="74"/>
      <c r="B18" s="76"/>
      <c r="C18" s="62" t="s">
        <v>14</v>
      </c>
      <c r="D18" s="63"/>
      <c r="E18" s="51">
        <f>SUM(E19:E23)</f>
        <v>1595206</v>
      </c>
      <c r="F18" s="52"/>
      <c r="H18" s="21"/>
    </row>
    <row r="19" spans="1:8" ht="141.75" x14ac:dyDescent="0.25">
      <c r="A19" s="74">
        <v>8</v>
      </c>
      <c r="B19" s="77" t="s">
        <v>46</v>
      </c>
      <c r="C19" s="50">
        <v>2024</v>
      </c>
      <c r="D19" s="48" t="s">
        <v>36</v>
      </c>
      <c r="E19" s="45">
        <f>306592*4</f>
        <v>1226368</v>
      </c>
      <c r="F19" s="46" t="s">
        <v>4</v>
      </c>
      <c r="H19" s="21"/>
    </row>
    <row r="20" spans="1:8" x14ac:dyDescent="0.25">
      <c r="A20" s="74">
        <v>9</v>
      </c>
      <c r="B20" s="77" t="s">
        <v>54</v>
      </c>
      <c r="C20" s="7">
        <v>2024</v>
      </c>
      <c r="D20" s="5" t="s">
        <v>19</v>
      </c>
      <c r="E20" s="4">
        <v>70890</v>
      </c>
      <c r="F20" s="8" t="s">
        <v>6</v>
      </c>
      <c r="H20" s="21"/>
    </row>
    <row r="21" spans="1:8" x14ac:dyDescent="0.25">
      <c r="A21" s="74">
        <v>10</v>
      </c>
      <c r="B21" s="77" t="s">
        <v>53</v>
      </c>
      <c r="C21" s="7">
        <v>2024</v>
      </c>
      <c r="D21" s="5" t="s">
        <v>20</v>
      </c>
      <c r="E21" s="4">
        <v>61200</v>
      </c>
      <c r="F21" s="8" t="s">
        <v>6</v>
      </c>
      <c r="H21" s="21"/>
    </row>
    <row r="22" spans="1:8" ht="78.75" x14ac:dyDescent="0.25">
      <c r="A22" s="74">
        <v>11</v>
      </c>
      <c r="B22" s="77" t="s">
        <v>52</v>
      </c>
      <c r="C22" s="7">
        <v>2024</v>
      </c>
      <c r="D22" s="43" t="s">
        <v>10</v>
      </c>
      <c r="E22" s="6">
        <v>173749</v>
      </c>
      <c r="F22" s="14" t="s">
        <v>7</v>
      </c>
      <c r="H22" s="21"/>
    </row>
    <row r="23" spans="1:8" ht="65.25" customHeight="1" thickBot="1" x14ac:dyDescent="0.3">
      <c r="A23" s="74">
        <v>12</v>
      </c>
      <c r="B23" s="77" t="s">
        <v>51</v>
      </c>
      <c r="C23" s="9">
        <v>2024</v>
      </c>
      <c r="D23" s="10" t="s">
        <v>9</v>
      </c>
      <c r="E23" s="35">
        <v>62999</v>
      </c>
      <c r="F23" s="12" t="s">
        <v>8</v>
      </c>
      <c r="H23" s="21"/>
    </row>
    <row r="24" spans="1:8" ht="16.5" thickBot="1" x14ac:dyDescent="0.3">
      <c r="A24" s="74"/>
      <c r="B24" s="76"/>
      <c r="C24" s="60" t="s">
        <v>30</v>
      </c>
      <c r="D24" s="61"/>
      <c r="E24" s="49">
        <f>SUM(E25:E26)</f>
        <v>2986368</v>
      </c>
      <c r="F24" s="44"/>
    </row>
    <row r="25" spans="1:8" ht="141.75" x14ac:dyDescent="0.25">
      <c r="A25" s="74">
        <v>13</v>
      </c>
      <c r="B25" s="77" t="s">
        <v>47</v>
      </c>
      <c r="C25" s="31">
        <v>2025</v>
      </c>
      <c r="D25" s="32" t="s">
        <v>38</v>
      </c>
      <c r="E25" s="33">
        <f>306592*4</f>
        <v>1226368</v>
      </c>
      <c r="F25" s="34" t="s">
        <v>4</v>
      </c>
    </row>
    <row r="26" spans="1:8" ht="48" thickBot="1" x14ac:dyDescent="0.3">
      <c r="A26" s="74">
        <v>14</v>
      </c>
      <c r="B26" s="77" t="s">
        <v>50</v>
      </c>
      <c r="C26" s="9">
        <v>2025</v>
      </c>
      <c r="D26" s="40" t="s">
        <v>28</v>
      </c>
      <c r="E26" s="41">
        <v>1760000</v>
      </c>
      <c r="F26" s="42" t="s">
        <v>29</v>
      </c>
    </row>
    <row r="27" spans="1:8" x14ac:dyDescent="0.25">
      <c r="C27" s="36"/>
      <c r="D27" s="37"/>
      <c r="E27" s="38"/>
      <c r="F27" s="39"/>
    </row>
    <row r="28" spans="1:8" x14ac:dyDescent="0.25">
      <c r="C28" s="36"/>
      <c r="D28" s="37"/>
      <c r="E28" s="38"/>
      <c r="F28" s="39"/>
    </row>
    <row r="30" spans="1:8" x14ac:dyDescent="0.25">
      <c r="C30" s="54" t="s">
        <v>24</v>
      </c>
      <c r="D30" s="54"/>
    </row>
    <row r="31" spans="1:8" x14ac:dyDescent="0.25">
      <c r="C31" s="54" t="s">
        <v>25</v>
      </c>
      <c r="D31" s="54"/>
      <c r="F31" s="1" t="s">
        <v>26</v>
      </c>
    </row>
    <row r="39" spans="6:7" x14ac:dyDescent="0.25">
      <c r="F39" s="1">
        <v>79868.13</v>
      </c>
      <c r="G39" s="1">
        <v>30000</v>
      </c>
    </row>
    <row r="40" spans="6:7" x14ac:dyDescent="0.25">
      <c r="F40" s="1">
        <v>135555.84</v>
      </c>
      <c r="G40" s="1">
        <v>45000</v>
      </c>
    </row>
    <row r="41" spans="6:7" x14ac:dyDescent="0.25">
      <c r="F41" s="1">
        <v>135555.84</v>
      </c>
      <c r="G41" s="1">
        <v>45000</v>
      </c>
    </row>
    <row r="42" spans="6:7" x14ac:dyDescent="0.25">
      <c r="F42" s="1">
        <v>145530</v>
      </c>
      <c r="G42" s="1">
        <v>45000</v>
      </c>
    </row>
  </sheetData>
  <mergeCells count="15">
    <mergeCell ref="B5:B6"/>
    <mergeCell ref="D2:F2"/>
    <mergeCell ref="C5:C6"/>
    <mergeCell ref="D5:D6"/>
    <mergeCell ref="E5:E6"/>
    <mergeCell ref="F5:F6"/>
    <mergeCell ref="C30:D30"/>
    <mergeCell ref="C31:D31"/>
    <mergeCell ref="H5:H6"/>
    <mergeCell ref="C8:D8"/>
    <mergeCell ref="C12:D12"/>
    <mergeCell ref="C15:D15"/>
    <mergeCell ref="C18:D18"/>
    <mergeCell ref="C7:D7"/>
    <mergeCell ref="C24:D24"/>
  </mergeCells>
  <hyperlinks>
    <hyperlink ref="G14" r:id="rId1"/>
    <hyperlink ref="G17" r:id="rId2"/>
    <hyperlink ref="H14" r:id="rId3"/>
    <hyperlink ref="I14" r:id="rId4"/>
    <hyperlink ref="J14" r:id="rId5"/>
  </hyperlinks>
  <pageMargins left="0.7" right="0.7" top="0.75" bottom="0.75" header="0.3" footer="0.3"/>
  <pageSetup paperSize="9" scale="28" fitToHeight="0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2021-02-24T07:03:23Z</cp:lastPrinted>
  <dcterms:created xsi:type="dcterms:W3CDTF">2020-02-25T03:09:18Z</dcterms:created>
  <dcterms:modified xsi:type="dcterms:W3CDTF">2021-02-25T03:15:29Z</dcterms:modified>
</cp:coreProperties>
</file>